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44525" refMode="R1C1"/>
</workbook>
</file>

<file path=xl/calcChain.xml><?xml version="1.0" encoding="utf-8"?>
<calcChain xmlns="http://schemas.openxmlformats.org/spreadsheetml/2006/main">
  <c r="F23" i="3" l="1"/>
  <c r="F22" i="3"/>
  <c r="F21" i="3"/>
  <c r="E20" i="3"/>
  <c r="E24" i="3" s="1"/>
  <c r="F19" i="3"/>
  <c r="F18" i="3"/>
  <c r="F17" i="3"/>
  <c r="F16" i="3"/>
  <c r="F15" i="3"/>
  <c r="F14" i="3"/>
  <c r="F13" i="3"/>
  <c r="F12" i="3"/>
  <c r="E12" i="3"/>
  <c r="F11" i="3"/>
  <c r="F10" i="3"/>
  <c r="F20" i="3" s="1"/>
  <c r="F24" i="3" s="1"/>
  <c r="E21" i="2" l="1"/>
  <c r="D8" i="2" l="1"/>
</calcChain>
</file>

<file path=xl/sharedStrings.xml><?xml version="1.0" encoding="utf-8"?>
<sst xmlns="http://schemas.openxmlformats.org/spreadsheetml/2006/main" count="176" uniqueCount="129">
  <si>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</si>
  <si>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</si>
  <si>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</si>
  <si>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</si>
  <si>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</si>
  <si>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</si>
  <si>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</si>
  <si>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</si>
  <si>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</si>
  <si>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</si>
  <si>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</si>
  <si>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</si>
  <si>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</si>
  <si>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</si>
  <si>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</si>
  <si>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</si>
  <si>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</si>
  <si>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</si>
  <si>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</si>
  <si>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</si>
  <si>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</si>
  <si>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</si>
  <si>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</si>
  <si>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</si>
  <si>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</si>
  <si>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</si>
  <si>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</si>
  <si>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</si>
  <si>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</si>
  <si>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</si>
  <si>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</si>
  <si>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</si>
  <si>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</si>
  <si>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</si>
  <si>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</si>
  <si>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</si>
  <si>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</si>
  <si>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</si>
  <si>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</si>
  <si>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</si>
  <si>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</si>
  <si>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</si>
  <si>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</si>
  <si>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Дезенфекция МОП спец .средствами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</si>
  <si>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</si>
  <si>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</si>
  <si>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</si>
  <si>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</si>
  <si>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</si>
  <si>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</si>
  <si>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</si>
  <si>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Погашена задолженность за работы (услуги)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</si>
  <si>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</si>
  <si>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</si>
  <si>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</si>
  <si>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</si>
  <si>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</si>
  <si>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</si>
  <si>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</si>
  <si>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>Посыпка пескобетонной смесью</t>
  </si>
  <si>
    <t>Задолженность на 01.01.2021 г.(руб)</t>
  </si>
  <si>
    <t>Услуги спецтехники</t>
  </si>
  <si>
    <t>квт/ч</t>
  </si>
  <si>
    <t xml:space="preserve">Содержание придомовой территории </t>
  </si>
  <si>
    <t>7</t>
  </si>
  <si>
    <t>Очистка от наледи  и снега ступеней (</t>
  </si>
  <si>
    <t>Уборка контейнерной площадки</t>
  </si>
  <si>
    <t>ВСЕГО с СОИ</t>
  </si>
  <si>
    <t>Регламентные работы</t>
  </si>
  <si>
    <t>Прочий мелкий ремонт</t>
  </si>
  <si>
    <t>211,0,3</t>
  </si>
  <si>
    <t>Согласно ПП РФ №290(п.23/1-4)</t>
  </si>
  <si>
    <t>Дезинфекция МОП</t>
  </si>
  <si>
    <t>Окос газона</t>
  </si>
  <si>
    <t>8</t>
  </si>
  <si>
    <t>акты</t>
  </si>
  <si>
    <t>Исполнитель__________________</t>
  </si>
  <si>
    <t>ФИНАНСОВЫЙ РЕЗУЛЬТАТ</t>
  </si>
  <si>
    <t>Ген.директор ООО "Мастер- Сервис"</t>
  </si>
  <si>
    <t>Заделка выбоин в полах бетонных</t>
  </si>
  <si>
    <t xml:space="preserve">          Работа с должниками           </t>
  </si>
  <si>
    <t xml:space="preserve">              Аварийно-диспетчерское обслуживание дневное и ППР              </t>
  </si>
  <si>
    <t>5/1</t>
  </si>
  <si>
    <t>Санитарное содержание территории без асфальтового покрытия</t>
  </si>
  <si>
    <t xml:space="preserve"> г.Тула , ул.Пузакова  , д.14 за  2021 года</t>
  </si>
  <si>
    <t>Задолженнность на 01.01.2022 г</t>
  </si>
  <si>
    <t>Ремонт мягкой кровли, кв.32,33,46,65</t>
  </si>
  <si>
    <t>Дополнительные затраты</t>
  </si>
  <si>
    <t xml:space="preserve">Ген. директор ООО "Мастер-Сервис" </t>
  </si>
  <si>
    <t>_________________ Косьяненко  Е.Ю.</t>
  </si>
  <si>
    <t>План    работ (услуг ) согласно  договора управления  на  2022год</t>
  </si>
  <si>
    <t>МКД  адрес: Пузакова  , дом 14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</si>
  <si>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</si>
  <si>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</si>
  <si>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</si>
  <si>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</si>
  <si>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</si>
  <si>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</si>
  <si>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</si>
  <si>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</si>
  <si>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</si>
  <si>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</si>
  <si>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</si>
  <si>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</si>
  <si>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</si>
  <si>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</si>
  <si>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</si>
  <si>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</si>
  <si>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</si>
  <si>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</si>
  <si>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</si>
  <si>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</si>
  <si>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</si>
  <si>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</si>
  <si>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</si>
  <si>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</si>
  <si>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дымоходов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</si>
  <si>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</si>
  <si>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</si>
  <si>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</si>
  <si>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</si>
  <si>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>Итого  работ (услуг)необходимо  выполнить в соответствии с требованиями  законодательства РФ в 2022г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</si>
  <si>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</si>
  <si>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</si>
  <si>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</si>
  <si>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</si>
  <si>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</si>
  <si>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Оплачены работы  (услуги) 2021г</t>
  </si>
  <si>
    <t>Долг СП перед УК в сумме руб на 01.0.2022г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</si>
</sst>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00"/>
    <numFmt numFmtId="165" formatCode="0.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4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4" fontId="8" fillId="3" borderId="5" xfId="0" applyNumberFormat="1" applyFont="1" applyFill="1" applyBorder="1"/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7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17" fillId="3" borderId="0" xfId="0" applyFont="1" applyFill="1" applyBorder="1" applyAlignment="1"/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4" fontId="10" fillId="5" borderId="4" xfId="0" applyNumberFormat="1" applyFont="1" applyFill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2" fontId="10" fillId="0" borderId="8" xfId="0" applyNumberFormat="1" applyFont="1" applyFill="1" applyBorder="1"/>
    <xf numFmtId="0" fontId="14" fillId="3" borderId="0" xfId="0" applyFont="1" applyFill="1" applyBorder="1"/>
    <xf numFmtId="44" fontId="16" fillId="3" borderId="5" xfId="1" applyFont="1" applyFill="1" applyBorder="1" applyAlignment="1">
      <alignment horizontal="right" vertical="center" wrapText="1"/>
    </xf>
    <xf numFmtId="4" fontId="10" fillId="3" borderId="5" xfId="0" applyNumberFormat="1" applyFont="1" applyFill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0" fontId="11" fillId="0" borderId="0" xfId="0" applyFont="1"/>
    <xf numFmtId="4" fontId="18" fillId="3" borderId="5" xfId="0" applyNumberFormat="1" applyFont="1" applyFill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right" vertical="center"/>
    </xf>
    <xf numFmtId="2" fontId="9" fillId="0" borderId="5" xfId="0" applyNumberFormat="1" applyFont="1" applyBorder="1" applyAlignment="1">
      <alignment horizontal="right"/>
    </xf>
    <xf numFmtId="164" fontId="10" fillId="0" borderId="5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44" fontId="5" fillId="3" borderId="5" xfId="1" applyFont="1" applyFill="1" applyBorder="1" applyAlignment="1">
      <alignment horizontal="right" vertical="center" wrapText="1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20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2" fontId="23" fillId="3" borderId="5" xfId="0" applyNumberFormat="1" applyFont="1" applyFill="1" applyBorder="1" applyAlignment="1">
      <alignment horizontal="center" vertical="center" wrapText="1"/>
    </xf>
    <xf numFmtId="4" fontId="21" fillId="3" borderId="5" xfId="0" applyNumberFormat="1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165" fontId="25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4" fontId="21" fillId="3" borderId="5" xfId="0" applyNumberFormat="1" applyFont="1" applyFill="1" applyBorder="1" applyAlignment="1">
      <alignment horizontal="center" vertical="center"/>
    </xf>
    <xf numFmtId="0" fontId="26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27" fillId="3" borderId="5" xfId="0" applyFont="1" applyFill="1" applyBorder="1" applyAlignment="1">
      <alignment vertical="center"/>
    </xf>
    <xf numFmtId="0" fontId="18" fillId="3" borderId="5" xfId="0" applyFont="1" applyFill="1" applyBorder="1" applyAlignment="1">
      <alignment horizontal="center" vertical="center"/>
    </xf>
    <xf numFmtId="4" fontId="24" fillId="3" borderId="5" xfId="0" applyNumberFormat="1" applyFont="1" applyFill="1" applyBorder="1" applyAlignment="1">
      <alignment vertical="center"/>
    </xf>
    <xf numFmtId="4" fontId="24" fillId="3" borderId="5" xfId="0" applyNumberFormat="1" applyFont="1" applyFill="1" applyBorder="1" applyAlignment="1">
      <alignment horizontal="right" vertical="center"/>
    </xf>
    <xf numFmtId="4" fontId="24" fillId="3" borderId="5" xfId="0" applyNumberFormat="1" applyFont="1" applyFill="1" applyBorder="1" applyAlignment="1">
      <alignment horizontal="center" vertical="center"/>
    </xf>
    <xf numFmtId="0" fontId="26" fillId="0" borderId="9" xfId="0" applyFont="1" applyBorder="1" applyAlignment="1"/>
    <xf numFmtId="4" fontId="24" fillId="3" borderId="10" xfId="0" applyNumberFormat="1" applyFont="1" applyFill="1" applyBorder="1" applyAlignment="1">
      <alignment horizontal="right"/>
    </xf>
    <xf numFmtId="4" fontId="27" fillId="3" borderId="11" xfId="0" applyNumberFormat="1" applyFont="1" applyFill="1" applyBorder="1" applyAlignment="1">
      <alignment horizontal="right" vertical="center"/>
    </xf>
    <xf numFmtId="4" fontId="21" fillId="0" borderId="5" xfId="0" applyNumberFormat="1" applyFont="1" applyBorder="1" applyAlignment="1">
      <alignment horizontal="center" vertical="center" wrapText="1"/>
    </xf>
    <xf numFmtId="0" fontId="26" fillId="0" borderId="0" xfId="0" applyFont="1" applyBorder="1" applyAlignment="1"/>
    <xf numFmtId="4" fontId="28" fillId="3" borderId="0" xfId="0" applyNumberFormat="1" applyFont="1" applyFill="1" applyBorder="1" applyAlignment="1">
      <alignment horizontal="left"/>
    </xf>
    <xf numFmtId="4" fontId="24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15" fillId="3" borderId="5" xfId="0" applyFont="1" applyFill="1" applyBorder="1" applyAlignment="1"/>
    <xf numFmtId="4" fontId="15" fillId="3" borderId="5" xfId="0" applyNumberFormat="1" applyFont="1" applyFill="1" applyBorder="1" applyAlignment="1"/>
    <xf numFmtId="3" fontId="15" fillId="3" borderId="5" xfId="0" applyNumberFormat="1" applyFont="1" applyFill="1" applyBorder="1" applyAlignment="1">
      <alignment horizontal="center" vertical="center"/>
    </xf>
    <xf numFmtId="4" fontId="6" fillId="0" borderId="0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4" fillId="0" borderId="5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topLeftCell="A57" workbookViewId="0">
      <selection activeCell="G68" sqref="G68"/>
    </sheetView>
  </sheetViews>
  <sheetFormatPr defaultRowHeight="15" x14ac:dyDescent="0.25"/>
  <cols>
    <col min="1" max="1" width="3.85546875" customWidth="1"/>
    <col min="2" max="2" width="40" customWidth="1"/>
    <col min="3" max="3" width="8.28515625" customWidth="1"/>
    <col min="4" max="4" width="9.85546875" customWidth="1"/>
    <col min="5" max="5" width="11.42578125" customWidth="1"/>
    <col min="6" max="6" width="9" customWidth="1"/>
    <col min="7" max="7" width="17.42578125" customWidth="1"/>
  </cols>
  <sheetData>
    <row r="1" spans="1:7" x14ac:dyDescent="0.25">
      <c r="E1" s="126" t="s">
        <v>16</v>
      </c>
      <c r="F1" s="126"/>
    </row>
    <row r="2" spans="1:7" x14ac:dyDescent="0.25">
      <c r="E2" s="126" t="s">
        <v>78</v>
      </c>
      <c r="F2" s="126"/>
      <c r="G2" s="127"/>
    </row>
    <row r="3" spans="1:7" x14ac:dyDescent="0.25">
      <c r="E3" s="126" t="s">
        <v>17</v>
      </c>
      <c r="F3" s="126"/>
      <c r="G3" s="127"/>
    </row>
    <row r="5" spans="1:7" x14ac:dyDescent="0.25">
      <c r="A5" s="126" t="s">
        <v>18</v>
      </c>
      <c r="B5" s="126"/>
      <c r="C5" s="126"/>
      <c r="D5" s="126"/>
      <c r="E5" s="126"/>
      <c r="F5" s="126"/>
    </row>
    <row r="6" spans="1:7" x14ac:dyDescent="0.25">
      <c r="A6" s="126" t="s">
        <v>84</v>
      </c>
      <c r="B6" s="126"/>
      <c r="C6" s="126"/>
      <c r="D6" s="126"/>
      <c r="E6" s="126"/>
      <c r="F6" s="126"/>
    </row>
    <row r="7" spans="1:7" x14ac:dyDescent="0.25">
      <c r="A7" s="33"/>
      <c r="B7" s="33"/>
      <c r="C7" s="33"/>
      <c r="D7" s="33"/>
      <c r="E7" s="33"/>
      <c r="F7" s="33"/>
    </row>
    <row r="8" spans="1:7" ht="13.5" customHeight="1" x14ac:dyDescent="0.25">
      <c r="A8" s="1"/>
      <c r="B8" s="2" t="s">
        <v>19</v>
      </c>
      <c r="C8" s="3"/>
      <c r="D8" s="13" t="e">
        <f>#REF!+#REF!</f>
        <v>#REF!</v>
      </c>
      <c r="E8" s="4"/>
      <c r="F8" s="4"/>
      <c r="G8" s="50">
        <v>15.4</v>
      </c>
    </row>
    <row r="9" spans="1:7" ht="14.25" customHeight="1" x14ac:dyDescent="0.25">
      <c r="A9" s="1"/>
      <c r="B9" s="34" t="s">
        <v>54</v>
      </c>
      <c r="C9" s="5"/>
      <c r="D9" s="14"/>
      <c r="E9" s="6"/>
      <c r="F9" s="6"/>
      <c r="G9" s="35">
        <v>3570.8</v>
      </c>
    </row>
    <row r="10" spans="1:7" ht="19.5" customHeight="1" x14ac:dyDescent="0.25">
      <c r="A10" s="1"/>
      <c r="B10" s="34" t="s">
        <v>60</v>
      </c>
      <c r="C10" s="5"/>
      <c r="D10" s="65"/>
      <c r="E10" s="6"/>
      <c r="F10" s="6"/>
      <c r="G10" s="46">
        <v>117629</v>
      </c>
    </row>
    <row r="11" spans="1:7" x14ac:dyDescent="0.25">
      <c r="A11" s="1"/>
      <c r="B11" s="34" t="s">
        <v>20</v>
      </c>
      <c r="C11" s="5"/>
      <c r="D11" s="14"/>
      <c r="E11" s="6"/>
      <c r="F11" s="6"/>
      <c r="G11" s="51">
        <v>703855.9</v>
      </c>
    </row>
    <row r="12" spans="1:7" ht="15.75" customHeight="1" x14ac:dyDescent="0.25">
      <c r="A12" s="1"/>
      <c r="B12" s="34" t="s">
        <v>21</v>
      </c>
      <c r="C12" s="5"/>
      <c r="D12" s="14"/>
      <c r="E12" s="6"/>
      <c r="F12" s="6"/>
      <c r="G12" s="51">
        <v>645312.28</v>
      </c>
    </row>
    <row r="13" spans="1:7" ht="14.25" hidden="1" customHeight="1" x14ac:dyDescent="0.25">
      <c r="A13" s="1"/>
      <c r="B13" s="34"/>
      <c r="C13" s="5"/>
      <c r="D13" s="14"/>
      <c r="E13" s="6"/>
      <c r="F13" s="6"/>
      <c r="G13" s="35">
        <v>58543.619999999995</v>
      </c>
    </row>
    <row r="14" spans="1:7" x14ac:dyDescent="0.25">
      <c r="A14" s="1"/>
      <c r="B14" s="34" t="s">
        <v>85</v>
      </c>
      <c r="C14" s="5"/>
      <c r="D14" s="14"/>
      <c r="E14" s="6"/>
      <c r="F14" s="6"/>
      <c r="G14" s="46">
        <v>171103.3</v>
      </c>
    </row>
    <row r="15" spans="1:7" ht="14.25" customHeight="1" x14ac:dyDescent="0.35">
      <c r="A15" s="7"/>
      <c r="B15" s="16" t="s">
        <v>0</v>
      </c>
      <c r="C15" s="4"/>
      <c r="D15" s="15">
        <v>331.7</v>
      </c>
      <c r="E15" s="8"/>
      <c r="F15" s="32"/>
      <c r="G15" s="35">
        <v>276.2</v>
      </c>
    </row>
    <row r="16" spans="1:7" ht="17.25" customHeight="1" thickBot="1" x14ac:dyDescent="0.4">
      <c r="A16" s="7"/>
      <c r="B16" s="11" t="s">
        <v>15</v>
      </c>
      <c r="C16" s="4"/>
      <c r="D16" s="12"/>
      <c r="E16" s="12"/>
      <c r="F16" s="9"/>
      <c r="G16" s="36">
        <v>12</v>
      </c>
    </row>
    <row r="17" spans="1:7" ht="15" customHeight="1" x14ac:dyDescent="0.25">
      <c r="A17" s="129" t="s">
        <v>1</v>
      </c>
      <c r="B17" s="131" t="s">
        <v>2</v>
      </c>
      <c r="C17" s="133" t="s">
        <v>22</v>
      </c>
      <c r="D17" s="128" t="s">
        <v>24</v>
      </c>
      <c r="E17" s="124" t="s">
        <v>23</v>
      </c>
      <c r="F17" s="128" t="s">
        <v>25</v>
      </c>
      <c r="G17" s="37" t="s">
        <v>26</v>
      </c>
    </row>
    <row r="18" spans="1:7" x14ac:dyDescent="0.25">
      <c r="A18" s="130"/>
      <c r="B18" s="132"/>
      <c r="C18" s="124"/>
      <c r="D18" s="128"/>
      <c r="E18" s="125"/>
      <c r="F18" s="128"/>
      <c r="G18" s="37" t="s">
        <v>27</v>
      </c>
    </row>
    <row r="19" spans="1:7" ht="25.5" x14ac:dyDescent="0.25">
      <c r="A19" s="25">
        <v>1</v>
      </c>
      <c r="B19" s="38" t="s">
        <v>3</v>
      </c>
      <c r="C19" s="17"/>
      <c r="D19" s="18"/>
      <c r="E19" s="19"/>
      <c r="F19" s="45"/>
      <c r="G19" s="77">
        <v>176263.39199999999</v>
      </c>
    </row>
    <row r="20" spans="1:7" ht="17.25" customHeight="1" x14ac:dyDescent="0.25">
      <c r="A20" s="26"/>
      <c r="B20" s="43" t="s">
        <v>29</v>
      </c>
      <c r="C20" s="17" t="s">
        <v>28</v>
      </c>
      <c r="D20" s="18">
        <v>3570.8</v>
      </c>
      <c r="E20" s="49">
        <v>2.77</v>
      </c>
      <c r="F20" s="47">
        <v>12</v>
      </c>
      <c r="G20" s="78">
        <v>118693.39199999999</v>
      </c>
    </row>
    <row r="21" spans="1:7" ht="18" customHeight="1" x14ac:dyDescent="0.25">
      <c r="A21" s="26"/>
      <c r="B21" s="43" t="s">
        <v>87</v>
      </c>
      <c r="C21" s="17" t="s">
        <v>28</v>
      </c>
      <c r="D21" s="18">
        <v>3570.8</v>
      </c>
      <c r="E21" s="49">
        <f>G21/D21</f>
        <v>16.122437549008623</v>
      </c>
      <c r="F21" s="47">
        <v>12</v>
      </c>
      <c r="G21" s="78">
        <v>57570</v>
      </c>
    </row>
    <row r="22" spans="1:7" ht="25.5" customHeight="1" x14ac:dyDescent="0.25">
      <c r="A22" s="27" t="s">
        <v>4</v>
      </c>
      <c r="B22" s="39" t="s">
        <v>30</v>
      </c>
      <c r="C22" s="17"/>
      <c r="D22" s="18"/>
      <c r="E22" s="49"/>
      <c r="F22" s="47"/>
      <c r="G22" s="79">
        <v>38729.775200000004</v>
      </c>
    </row>
    <row r="23" spans="1:7" ht="18" customHeight="1" x14ac:dyDescent="0.25">
      <c r="A23" s="27"/>
      <c r="B23" s="44" t="s">
        <v>31</v>
      </c>
      <c r="C23" s="17" t="s">
        <v>52</v>
      </c>
      <c r="D23" s="18">
        <v>144</v>
      </c>
      <c r="E23" s="49">
        <v>7</v>
      </c>
      <c r="F23" s="48">
        <v>12</v>
      </c>
      <c r="G23" s="78">
        <v>12096</v>
      </c>
    </row>
    <row r="24" spans="1:7" ht="18.75" customHeight="1" x14ac:dyDescent="0.25">
      <c r="A24" s="27"/>
      <c r="B24" s="44" t="s">
        <v>32</v>
      </c>
      <c r="C24" s="17" t="s">
        <v>53</v>
      </c>
      <c r="D24" s="72">
        <v>645312.28</v>
      </c>
      <c r="E24" s="49">
        <v>0.04</v>
      </c>
      <c r="F24" s="48">
        <v>1</v>
      </c>
      <c r="G24" s="78">
        <v>25812.4912</v>
      </c>
    </row>
    <row r="25" spans="1:7" ht="18.75" customHeight="1" x14ac:dyDescent="0.25">
      <c r="A25" s="27"/>
      <c r="B25" s="44" t="s">
        <v>80</v>
      </c>
      <c r="C25" s="17" t="s">
        <v>55</v>
      </c>
      <c r="D25" s="18">
        <v>3570.8</v>
      </c>
      <c r="E25" s="49">
        <v>0.23</v>
      </c>
      <c r="F25" s="48">
        <v>1</v>
      </c>
      <c r="G25" s="78">
        <v>821.28400000000011</v>
      </c>
    </row>
    <row r="26" spans="1:7" ht="16.5" customHeight="1" x14ac:dyDescent="0.25">
      <c r="A26" s="27" t="s">
        <v>5</v>
      </c>
      <c r="B26" s="40" t="s">
        <v>33</v>
      </c>
      <c r="C26" s="70"/>
      <c r="D26" s="18"/>
      <c r="E26" s="49"/>
      <c r="F26" s="48"/>
      <c r="G26" s="79">
        <v>123941.59999999999</v>
      </c>
    </row>
    <row r="27" spans="1:7" ht="18" customHeight="1" x14ac:dyDescent="0.25">
      <c r="A27" s="27"/>
      <c r="B27" s="66" t="s">
        <v>68</v>
      </c>
      <c r="C27" s="70" t="s">
        <v>28</v>
      </c>
      <c r="D27" s="18">
        <v>3570.8</v>
      </c>
      <c r="E27" s="49">
        <v>0.25</v>
      </c>
      <c r="F27" s="48">
        <v>5</v>
      </c>
      <c r="G27" s="78">
        <v>4463.5</v>
      </c>
    </row>
    <row r="28" spans="1:7" ht="18" customHeight="1" x14ac:dyDescent="0.25">
      <c r="A28" s="27"/>
      <c r="B28" s="66" t="s">
        <v>69</v>
      </c>
      <c r="C28" s="70" t="s">
        <v>28</v>
      </c>
      <c r="D28" s="47">
        <v>10</v>
      </c>
      <c r="E28" s="49" t="s">
        <v>70</v>
      </c>
      <c r="F28" s="48">
        <v>1</v>
      </c>
      <c r="G28" s="78">
        <v>2110.3200000000002</v>
      </c>
    </row>
    <row r="29" spans="1:7" ht="18" customHeight="1" x14ac:dyDescent="0.25">
      <c r="A29" s="27"/>
      <c r="B29" s="66" t="s">
        <v>86</v>
      </c>
      <c r="C29" s="70" t="s">
        <v>28</v>
      </c>
      <c r="D29" s="47">
        <v>216</v>
      </c>
      <c r="E29" s="49">
        <v>538.63</v>
      </c>
      <c r="F29" s="48">
        <v>1</v>
      </c>
      <c r="G29" s="78">
        <v>116344.08</v>
      </c>
    </row>
    <row r="30" spans="1:7" ht="18" customHeight="1" x14ac:dyDescent="0.25">
      <c r="A30" s="27"/>
      <c r="B30" s="66" t="s">
        <v>79</v>
      </c>
      <c r="C30" s="70" t="s">
        <v>28</v>
      </c>
      <c r="D30" s="47">
        <v>2</v>
      </c>
      <c r="E30" s="49">
        <v>511.85</v>
      </c>
      <c r="F30" s="48">
        <v>1</v>
      </c>
      <c r="G30" s="78">
        <v>1023.7</v>
      </c>
    </row>
    <row r="31" spans="1:7" ht="25.5" customHeight="1" x14ac:dyDescent="0.25">
      <c r="A31" s="27" t="s">
        <v>6</v>
      </c>
      <c r="B31" s="39" t="s">
        <v>38</v>
      </c>
      <c r="C31" s="17"/>
      <c r="D31" s="18"/>
      <c r="E31" s="49"/>
      <c r="F31" s="48"/>
      <c r="G31" s="79">
        <v>128065.114</v>
      </c>
    </row>
    <row r="32" spans="1:7" ht="25.5" customHeight="1" x14ac:dyDescent="0.25">
      <c r="A32" s="27"/>
      <c r="B32" s="82" t="s">
        <v>81</v>
      </c>
      <c r="C32" s="17" t="s">
        <v>28</v>
      </c>
      <c r="D32" s="18">
        <v>3791.94</v>
      </c>
      <c r="E32" s="49">
        <v>0.82</v>
      </c>
      <c r="F32" s="48">
        <v>5</v>
      </c>
      <c r="G32" s="78">
        <v>15546.953999999998</v>
      </c>
    </row>
    <row r="33" spans="1:7" ht="15.75" customHeight="1" x14ac:dyDescent="0.25">
      <c r="A33" s="28"/>
      <c r="B33" s="42" t="s">
        <v>34</v>
      </c>
      <c r="C33" s="70" t="s">
        <v>55</v>
      </c>
      <c r="D33" s="47">
        <v>1</v>
      </c>
      <c r="E33" s="48" t="s">
        <v>75</v>
      </c>
      <c r="F33" s="48">
        <v>12</v>
      </c>
      <c r="G33" s="78">
        <v>30098.01</v>
      </c>
    </row>
    <row r="34" spans="1:7" ht="15.75" customHeight="1" x14ac:dyDescent="0.25">
      <c r="A34" s="28"/>
      <c r="B34" s="42" t="s">
        <v>35</v>
      </c>
      <c r="C34" s="70" t="s">
        <v>55</v>
      </c>
      <c r="D34" s="47">
        <v>1</v>
      </c>
      <c r="E34" s="48" t="s">
        <v>75</v>
      </c>
      <c r="F34" s="48">
        <v>12</v>
      </c>
      <c r="G34" s="78">
        <v>44733.070000000007</v>
      </c>
    </row>
    <row r="35" spans="1:7" ht="13.5" customHeight="1" x14ac:dyDescent="0.25">
      <c r="A35" s="28"/>
      <c r="B35" s="42" t="s">
        <v>36</v>
      </c>
      <c r="C35" s="70" t="s">
        <v>55</v>
      </c>
      <c r="D35" s="47">
        <v>1</v>
      </c>
      <c r="E35" s="48" t="s">
        <v>75</v>
      </c>
      <c r="F35" s="48">
        <v>12</v>
      </c>
      <c r="G35" s="78">
        <v>2412.16</v>
      </c>
    </row>
    <row r="36" spans="1:7" ht="13.5" customHeight="1" x14ac:dyDescent="0.25">
      <c r="A36" s="28"/>
      <c r="B36" s="42" t="s">
        <v>37</v>
      </c>
      <c r="C36" s="70" t="s">
        <v>55</v>
      </c>
      <c r="D36" s="47">
        <v>1</v>
      </c>
      <c r="E36" s="48" t="s">
        <v>75</v>
      </c>
      <c r="F36" s="48">
        <v>12</v>
      </c>
      <c r="G36" s="78">
        <v>8879.92</v>
      </c>
    </row>
    <row r="37" spans="1:7" ht="15" customHeight="1" x14ac:dyDescent="0.25">
      <c r="A37" s="28"/>
      <c r="B37" s="42" t="s">
        <v>14</v>
      </c>
      <c r="C37" s="70" t="s">
        <v>55</v>
      </c>
      <c r="D37" s="47">
        <v>1</v>
      </c>
      <c r="E37" s="48" t="s">
        <v>75</v>
      </c>
      <c r="F37" s="48">
        <v>12</v>
      </c>
      <c r="G37" s="78">
        <v>26395</v>
      </c>
    </row>
    <row r="38" spans="1:7" ht="25.5" customHeight="1" x14ac:dyDescent="0.25">
      <c r="A38" s="27" t="s">
        <v>8</v>
      </c>
      <c r="B38" s="41" t="s">
        <v>13</v>
      </c>
      <c r="C38" s="70" t="s">
        <v>55</v>
      </c>
      <c r="D38" s="18">
        <v>3570.8</v>
      </c>
      <c r="E38" s="49">
        <v>0.73</v>
      </c>
      <c r="F38" s="48">
        <v>6</v>
      </c>
      <c r="G38" s="79">
        <v>15640.104000000001</v>
      </c>
    </row>
    <row r="39" spans="1:7" ht="25.5" customHeight="1" x14ac:dyDescent="0.25">
      <c r="A39" s="27" t="s">
        <v>82</v>
      </c>
      <c r="B39" s="41" t="s">
        <v>13</v>
      </c>
      <c r="C39" s="70" t="s">
        <v>55</v>
      </c>
      <c r="D39" s="18">
        <v>3570.8</v>
      </c>
      <c r="E39" s="49">
        <v>0.78</v>
      </c>
      <c r="F39" s="48">
        <v>6</v>
      </c>
      <c r="G39" s="79">
        <v>16711.344000000001</v>
      </c>
    </row>
    <row r="40" spans="1:7" ht="18" customHeight="1" x14ac:dyDescent="0.25">
      <c r="A40" s="27" t="s">
        <v>9</v>
      </c>
      <c r="B40" s="41" t="s">
        <v>10</v>
      </c>
      <c r="C40" s="75"/>
      <c r="D40" s="18"/>
      <c r="E40" s="49"/>
      <c r="F40" s="48"/>
      <c r="G40" s="79">
        <v>31966.12</v>
      </c>
    </row>
    <row r="41" spans="1:7" ht="15.75" customHeight="1" x14ac:dyDescent="0.25">
      <c r="A41" s="27"/>
      <c r="B41" s="42" t="s">
        <v>39</v>
      </c>
      <c r="C41" s="70" t="s">
        <v>56</v>
      </c>
      <c r="D41" s="47">
        <v>68</v>
      </c>
      <c r="E41" s="49">
        <v>470.09</v>
      </c>
      <c r="F41" s="48">
        <v>1</v>
      </c>
      <c r="G41" s="78">
        <v>31966.12</v>
      </c>
    </row>
    <row r="42" spans="1:7" ht="21" customHeight="1" x14ac:dyDescent="0.25">
      <c r="A42" s="27" t="s">
        <v>64</v>
      </c>
      <c r="B42" s="41" t="s">
        <v>40</v>
      </c>
      <c r="C42" s="70"/>
      <c r="D42" s="47"/>
      <c r="E42" s="49"/>
      <c r="F42" s="48"/>
      <c r="G42" s="79">
        <v>1805.76</v>
      </c>
    </row>
    <row r="43" spans="1:7" ht="15.75" customHeight="1" x14ac:dyDescent="0.25">
      <c r="A43" s="27"/>
      <c r="B43" s="42" t="s">
        <v>41</v>
      </c>
      <c r="C43" s="70" t="s">
        <v>57</v>
      </c>
      <c r="D43" s="47">
        <v>66</v>
      </c>
      <c r="E43" s="49">
        <v>13.68</v>
      </c>
      <c r="F43" s="48">
        <v>2</v>
      </c>
      <c r="G43" s="78">
        <v>1805.76</v>
      </c>
    </row>
    <row r="44" spans="1:7" ht="15" customHeight="1" x14ac:dyDescent="0.25">
      <c r="A44" s="27" t="s">
        <v>74</v>
      </c>
      <c r="B44" s="38" t="s">
        <v>42</v>
      </c>
      <c r="C44" s="70" t="s">
        <v>55</v>
      </c>
      <c r="D44" s="18">
        <v>3570.8</v>
      </c>
      <c r="E44" s="49">
        <v>0.13</v>
      </c>
      <c r="F44" s="48">
        <v>12</v>
      </c>
      <c r="G44" s="79">
        <v>5570.4480000000003</v>
      </c>
    </row>
    <row r="45" spans="1:7" ht="15.75" customHeight="1" x14ac:dyDescent="0.25">
      <c r="A45" s="27" t="s">
        <v>11</v>
      </c>
      <c r="B45" s="41" t="s">
        <v>7</v>
      </c>
      <c r="C45" s="17"/>
      <c r="D45" s="18"/>
      <c r="E45" s="49"/>
      <c r="F45" s="48"/>
      <c r="G45" s="79">
        <v>69591.935999999987</v>
      </c>
    </row>
    <row r="46" spans="1:7" ht="16.5" hidden="1" customHeight="1" x14ac:dyDescent="0.25">
      <c r="A46" s="27"/>
      <c r="B46" s="42" t="s">
        <v>43</v>
      </c>
      <c r="C46" s="17" t="s">
        <v>58</v>
      </c>
      <c r="D46" s="18">
        <v>276.2</v>
      </c>
      <c r="E46" s="49">
        <v>0</v>
      </c>
      <c r="F46" s="48">
        <v>1</v>
      </c>
      <c r="G46" s="79">
        <v>0</v>
      </c>
    </row>
    <row r="47" spans="1:7" ht="16.5" customHeight="1" x14ac:dyDescent="0.25">
      <c r="A47" s="27"/>
      <c r="B47" s="42" t="s">
        <v>71</v>
      </c>
      <c r="C47" s="17" t="s">
        <v>28</v>
      </c>
      <c r="D47" s="18">
        <v>3570.8</v>
      </c>
      <c r="E47" s="49">
        <v>1.1599999999999999</v>
      </c>
      <c r="F47" s="48">
        <v>12</v>
      </c>
      <c r="G47" s="80">
        <v>49705.535999999993</v>
      </c>
    </row>
    <row r="48" spans="1:7" ht="16.5" customHeight="1" x14ac:dyDescent="0.25">
      <c r="A48" s="27"/>
      <c r="B48" s="42" t="s">
        <v>72</v>
      </c>
      <c r="C48" s="17" t="s">
        <v>28</v>
      </c>
      <c r="D48" s="18">
        <v>276.2</v>
      </c>
      <c r="E48" s="49">
        <v>8</v>
      </c>
      <c r="F48" s="48">
        <v>9</v>
      </c>
      <c r="G48" s="80">
        <v>19886.399999999998</v>
      </c>
    </row>
    <row r="49" spans="1:7" ht="15" customHeight="1" x14ac:dyDescent="0.25">
      <c r="A49" s="68" t="s">
        <v>12</v>
      </c>
      <c r="B49" s="54" t="s">
        <v>63</v>
      </c>
      <c r="C49" s="17"/>
      <c r="D49" s="18"/>
      <c r="E49" s="49"/>
      <c r="F49" s="48"/>
      <c r="G49" s="79">
        <v>88461.440000000002</v>
      </c>
    </row>
    <row r="50" spans="1:7" ht="14.25" customHeight="1" x14ac:dyDescent="0.25">
      <c r="A50" s="29"/>
      <c r="B50" s="42" t="s">
        <v>44</v>
      </c>
      <c r="C50" s="17" t="s">
        <v>58</v>
      </c>
      <c r="D50" s="18">
        <v>786</v>
      </c>
      <c r="E50" s="49">
        <v>4.5</v>
      </c>
      <c r="F50" s="48">
        <v>12</v>
      </c>
      <c r="G50" s="78">
        <v>42444</v>
      </c>
    </row>
    <row r="51" spans="1:7" ht="21" hidden="1" customHeight="1" x14ac:dyDescent="0.25">
      <c r="A51" s="26"/>
      <c r="B51" s="42" t="s">
        <v>45</v>
      </c>
      <c r="C51" s="17" t="s">
        <v>58</v>
      </c>
      <c r="D51" s="18">
        <v>1913</v>
      </c>
      <c r="E51" s="49">
        <v>1.82</v>
      </c>
      <c r="F51" s="48"/>
      <c r="G51" s="78">
        <v>0</v>
      </c>
    </row>
    <row r="52" spans="1:7" ht="21" hidden="1" customHeight="1" x14ac:dyDescent="0.25">
      <c r="A52" s="26"/>
      <c r="B52" s="42" t="s">
        <v>59</v>
      </c>
      <c r="C52" s="17" t="s">
        <v>28</v>
      </c>
      <c r="D52" s="18"/>
      <c r="E52" s="49">
        <v>1.5</v>
      </c>
      <c r="F52" s="48">
        <v>1</v>
      </c>
      <c r="G52" s="78">
        <v>0</v>
      </c>
    </row>
    <row r="53" spans="1:7" ht="0.75" hidden="1" customHeight="1" x14ac:dyDescent="0.25">
      <c r="A53" s="58"/>
      <c r="B53" s="59" t="s">
        <v>65</v>
      </c>
      <c r="C53" s="76" t="s">
        <v>28</v>
      </c>
      <c r="D53" s="60"/>
      <c r="E53" s="52">
        <v>12.58</v>
      </c>
      <c r="F53" s="61">
        <v>2</v>
      </c>
      <c r="G53" s="81">
        <v>0</v>
      </c>
    </row>
    <row r="54" spans="1:7" ht="20.25" customHeight="1" x14ac:dyDescent="0.25">
      <c r="A54" s="26"/>
      <c r="B54" s="43" t="s">
        <v>66</v>
      </c>
      <c r="C54" s="17" t="s">
        <v>52</v>
      </c>
      <c r="D54" s="69">
        <v>1</v>
      </c>
      <c r="E54" s="18">
        <v>360</v>
      </c>
      <c r="F54" s="48">
        <v>12</v>
      </c>
      <c r="G54" s="78">
        <v>4320</v>
      </c>
    </row>
    <row r="55" spans="1:7" ht="21" customHeight="1" x14ac:dyDescent="0.25">
      <c r="A55" s="26"/>
      <c r="B55" s="43" t="s">
        <v>61</v>
      </c>
      <c r="C55" s="17" t="s">
        <v>55</v>
      </c>
      <c r="D55" s="69">
        <v>1</v>
      </c>
      <c r="E55" s="18">
        <v>8500</v>
      </c>
      <c r="F55" s="48">
        <v>1</v>
      </c>
      <c r="G55" s="78">
        <v>8500</v>
      </c>
    </row>
    <row r="56" spans="1:7" ht="27.75" customHeight="1" x14ac:dyDescent="0.25">
      <c r="A56" s="26"/>
      <c r="B56" s="43" t="s">
        <v>83</v>
      </c>
      <c r="C56" s="17" t="s">
        <v>28</v>
      </c>
      <c r="D56" s="67">
        <v>2074</v>
      </c>
      <c r="E56" s="18">
        <v>1.82</v>
      </c>
      <c r="F56" s="48">
        <v>8</v>
      </c>
      <c r="G56" s="78">
        <v>30197.440000000002</v>
      </c>
    </row>
    <row r="57" spans="1:7" ht="21" customHeight="1" x14ac:dyDescent="0.25">
      <c r="A57" s="26"/>
      <c r="B57" s="43" t="s">
        <v>73</v>
      </c>
      <c r="C57" s="17" t="s">
        <v>28</v>
      </c>
      <c r="D57" s="67">
        <v>1200</v>
      </c>
      <c r="E57" s="18">
        <v>2.5</v>
      </c>
      <c r="F57" s="48">
        <v>1</v>
      </c>
      <c r="G57" s="78">
        <v>3000</v>
      </c>
    </row>
    <row r="58" spans="1:7" ht="27.75" customHeight="1" x14ac:dyDescent="0.25">
      <c r="A58" s="62"/>
      <c r="B58" s="63" t="s">
        <v>46</v>
      </c>
      <c r="C58" s="21"/>
      <c r="D58" s="21"/>
      <c r="E58" s="21"/>
      <c r="F58" s="21"/>
      <c r="G58" s="56">
        <v>696747.03319999995</v>
      </c>
    </row>
    <row r="59" spans="1:7" x14ac:dyDescent="0.25">
      <c r="A59" s="10"/>
      <c r="B59" s="31" t="s">
        <v>48</v>
      </c>
      <c r="C59" s="22" t="s">
        <v>62</v>
      </c>
      <c r="D59" s="53">
        <v>4872</v>
      </c>
      <c r="E59" s="53">
        <v>4.8</v>
      </c>
      <c r="F59" s="48"/>
      <c r="G59" s="74">
        <v>22826</v>
      </c>
    </row>
    <row r="60" spans="1:7" x14ac:dyDescent="0.25">
      <c r="A60" s="10"/>
      <c r="B60" s="30" t="s">
        <v>47</v>
      </c>
      <c r="C60" s="22"/>
      <c r="D60" s="18">
        <v>3570.8</v>
      </c>
      <c r="E60" s="53">
        <v>0.04</v>
      </c>
      <c r="F60" s="48"/>
      <c r="G60" s="55">
        <v>1552.2</v>
      </c>
    </row>
    <row r="61" spans="1:7" x14ac:dyDescent="0.25">
      <c r="A61" s="10"/>
      <c r="B61" s="30" t="s">
        <v>49</v>
      </c>
      <c r="C61" s="22"/>
      <c r="D61" s="18">
        <v>3570.8</v>
      </c>
      <c r="E61" s="53">
        <v>0.18</v>
      </c>
      <c r="F61" s="48"/>
      <c r="G61" s="55">
        <v>7178.28</v>
      </c>
    </row>
    <row r="62" spans="1:7" x14ac:dyDescent="0.25">
      <c r="A62" s="10"/>
      <c r="B62" s="10" t="s">
        <v>67</v>
      </c>
      <c r="C62" s="23"/>
      <c r="D62" s="24"/>
      <c r="E62" s="24"/>
      <c r="F62" s="64"/>
      <c r="G62" s="55">
        <v>721125.2331999999</v>
      </c>
    </row>
    <row r="63" spans="1:7" x14ac:dyDescent="0.25">
      <c r="A63" s="10"/>
      <c r="B63" s="71" t="s">
        <v>77</v>
      </c>
      <c r="C63" s="23"/>
      <c r="D63" s="24"/>
      <c r="E63" s="24"/>
      <c r="F63" s="64"/>
      <c r="G63" s="56"/>
    </row>
    <row r="64" spans="1:7" x14ac:dyDescent="0.25">
      <c r="B64" s="120" t="s">
        <v>50</v>
      </c>
      <c r="C64" s="120"/>
      <c r="D64" s="120"/>
      <c r="E64" s="121"/>
      <c r="F64" s="122"/>
      <c r="G64" s="73">
        <v>645312.28</v>
      </c>
    </row>
    <row r="65" spans="2:7" ht="19.5" customHeight="1" x14ac:dyDescent="0.25">
      <c r="B65" s="120" t="s">
        <v>51</v>
      </c>
      <c r="C65" s="120"/>
      <c r="D65" s="120"/>
      <c r="E65" s="121"/>
      <c r="F65" s="122"/>
      <c r="G65" s="20">
        <v>50462.75</v>
      </c>
    </row>
    <row r="66" spans="2:7" x14ac:dyDescent="0.25">
      <c r="B66" s="120" t="s">
        <v>127</v>
      </c>
      <c r="C66" s="120"/>
      <c r="D66" s="120"/>
      <c r="E66" s="121"/>
      <c r="F66" s="122"/>
      <c r="G66" s="20">
        <v>721125.23</v>
      </c>
    </row>
    <row r="67" spans="2:7" x14ac:dyDescent="0.25">
      <c r="B67" s="57" t="s">
        <v>128</v>
      </c>
      <c r="C67" s="32"/>
      <c r="D67" s="32"/>
      <c r="E67" s="32"/>
      <c r="F67" s="32"/>
      <c r="G67" s="123">
        <v>126275.7</v>
      </c>
    </row>
    <row r="68" spans="2:7" x14ac:dyDescent="0.25">
      <c r="C68" s="10"/>
      <c r="D68" s="10"/>
      <c r="E68" s="10"/>
      <c r="F68" s="10"/>
    </row>
    <row r="70" spans="2:7" x14ac:dyDescent="0.25">
      <c r="B70" t="s">
        <v>76</v>
      </c>
    </row>
  </sheetData>
  <mergeCells count="11">
    <mergeCell ref="E17:E18"/>
    <mergeCell ref="E2:G2"/>
    <mergeCell ref="E3:G3"/>
    <mergeCell ref="E1:F1"/>
    <mergeCell ref="A5:F5"/>
    <mergeCell ref="A6:F6"/>
    <mergeCell ref="F17:F18"/>
    <mergeCell ref="A17:A18"/>
    <mergeCell ref="B17:B18"/>
    <mergeCell ref="C17:C18"/>
    <mergeCell ref="D17:D18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E9" sqref="E9"/>
    </sheetView>
  </sheetViews>
  <sheetFormatPr defaultRowHeight="15" x14ac:dyDescent="0.25"/>
  <cols>
    <col min="1" max="1" width="3.42578125" style="83" customWidth="1"/>
    <col min="2" max="2" width="29.140625" style="83" customWidth="1"/>
    <col min="3" max="3" width="29.85546875" style="83" customWidth="1"/>
    <col min="4" max="4" width="9.42578125" style="83" customWidth="1"/>
    <col min="5" max="5" width="6.85546875" style="83" customWidth="1"/>
    <col min="6" max="6" width="9.42578125" style="83" customWidth="1"/>
    <col min="7" max="7" width="4.42578125" style="83" customWidth="1"/>
    <col min="8" max="9" width="13.28515625" style="83" bestFit="1" customWidth="1"/>
    <col min="10" max="16384" width="9.140625" style="83"/>
  </cols>
  <sheetData>
    <row r="1" spans="1:9" x14ac:dyDescent="0.25">
      <c r="C1" t="s">
        <v>16</v>
      </c>
      <c r="D1"/>
      <c r="E1"/>
      <c r="F1"/>
    </row>
    <row r="2" spans="1:9" x14ac:dyDescent="0.25">
      <c r="C2" t="s">
        <v>88</v>
      </c>
      <c r="D2"/>
      <c r="E2"/>
      <c r="F2"/>
    </row>
    <row r="3" spans="1:9" x14ac:dyDescent="0.25">
      <c r="C3" t="s">
        <v>89</v>
      </c>
      <c r="D3"/>
      <c r="E3"/>
      <c r="F3"/>
    </row>
    <row r="4" spans="1:9" ht="25.5" customHeight="1" x14ac:dyDescent="0.25">
      <c r="B4" s="134" t="s">
        <v>90</v>
      </c>
      <c r="C4" s="134"/>
      <c r="D4" s="134"/>
      <c r="E4" s="134"/>
      <c r="F4" s="134"/>
    </row>
    <row r="5" spans="1:9" x14ac:dyDescent="0.25">
      <c r="B5" s="134" t="s">
        <v>91</v>
      </c>
      <c r="C5" s="134"/>
      <c r="D5" s="134"/>
      <c r="E5" s="134"/>
      <c r="F5" s="84"/>
    </row>
    <row r="6" spans="1:9" ht="11.25" customHeight="1" x14ac:dyDescent="0.25">
      <c r="B6" s="85" t="s">
        <v>92</v>
      </c>
      <c r="C6" s="85"/>
      <c r="D6" s="86"/>
      <c r="E6" s="87"/>
      <c r="F6" s="87">
        <v>3570.8</v>
      </c>
    </row>
    <row r="7" spans="1:9" ht="12" customHeight="1" x14ac:dyDescent="0.25">
      <c r="B7" s="88" t="s">
        <v>93</v>
      </c>
      <c r="C7" s="88"/>
      <c r="D7" s="89"/>
      <c r="E7" s="90"/>
      <c r="F7" s="90">
        <v>15.4</v>
      </c>
      <c r="H7" s="91"/>
      <c r="I7" s="91"/>
    </row>
    <row r="8" spans="1:9" ht="14.25" customHeight="1" x14ac:dyDescent="0.25">
      <c r="B8" s="85" t="s">
        <v>94</v>
      </c>
      <c r="C8" s="92"/>
      <c r="D8" s="93"/>
      <c r="E8" s="94"/>
      <c r="F8" s="94">
        <v>12</v>
      </c>
    </row>
    <row r="9" spans="1:9" ht="26.25" customHeight="1" x14ac:dyDescent="0.25">
      <c r="A9" s="95" t="s">
        <v>95</v>
      </c>
      <c r="B9" s="95" t="s">
        <v>96</v>
      </c>
      <c r="C9" s="95" t="s">
        <v>97</v>
      </c>
      <c r="D9" s="96" t="s">
        <v>98</v>
      </c>
      <c r="E9" s="97" t="s">
        <v>99</v>
      </c>
      <c r="F9" s="96" t="s">
        <v>100</v>
      </c>
    </row>
    <row r="10" spans="1:9" ht="36.75" customHeight="1" x14ac:dyDescent="0.25">
      <c r="A10" s="95">
        <v>1</v>
      </c>
      <c r="B10" s="97" t="s">
        <v>101</v>
      </c>
      <c r="C10" s="98" t="s">
        <v>102</v>
      </c>
      <c r="D10" s="97" t="s">
        <v>103</v>
      </c>
      <c r="E10" s="99">
        <v>3</v>
      </c>
      <c r="F10" s="100">
        <f>E10*F6*F8</f>
        <v>128548.80000000002</v>
      </c>
    </row>
    <row r="11" spans="1:9" ht="36.75" customHeight="1" x14ac:dyDescent="0.25">
      <c r="A11" s="95">
        <v>2</v>
      </c>
      <c r="B11" s="101" t="s">
        <v>104</v>
      </c>
      <c r="C11" s="98" t="s">
        <v>105</v>
      </c>
      <c r="D11" s="97" t="s">
        <v>103</v>
      </c>
      <c r="E11" s="99">
        <v>1.31</v>
      </c>
      <c r="F11" s="100">
        <f>F6*E11*F8</f>
        <v>56132.97600000001</v>
      </c>
    </row>
    <row r="12" spans="1:9" ht="42" customHeight="1" x14ac:dyDescent="0.25">
      <c r="A12" s="95">
        <v>3</v>
      </c>
      <c r="B12" s="98" t="s">
        <v>106</v>
      </c>
      <c r="C12" s="98" t="s">
        <v>107</v>
      </c>
      <c r="D12" s="97" t="s">
        <v>103</v>
      </c>
      <c r="E12" s="102">
        <f>2.75-0.08</f>
        <v>2.67</v>
      </c>
      <c r="F12" s="100">
        <f>F6*E12*F8</f>
        <v>114408.432</v>
      </c>
      <c r="G12" s="91"/>
      <c r="H12" s="91"/>
    </row>
    <row r="13" spans="1:9" ht="39" customHeight="1" x14ac:dyDescent="0.25">
      <c r="A13" s="95">
        <v>4</v>
      </c>
      <c r="B13" s="98" t="s">
        <v>108</v>
      </c>
      <c r="C13" s="98" t="s">
        <v>109</v>
      </c>
      <c r="D13" s="97" t="s">
        <v>103</v>
      </c>
      <c r="E13" s="102">
        <v>0.82</v>
      </c>
      <c r="F13" s="100">
        <f>E13*F6*F8</f>
        <v>35136.671999999999</v>
      </c>
      <c r="G13" s="91"/>
      <c r="H13" s="91"/>
    </row>
    <row r="14" spans="1:9" ht="46.5" customHeight="1" x14ac:dyDescent="0.25">
      <c r="A14" s="95">
        <v>5</v>
      </c>
      <c r="B14" s="98" t="s">
        <v>110</v>
      </c>
      <c r="C14" s="98" t="s">
        <v>111</v>
      </c>
      <c r="D14" s="97" t="s">
        <v>103</v>
      </c>
      <c r="E14" s="102">
        <v>0.9</v>
      </c>
      <c r="F14" s="100">
        <f>F6*E14*F8</f>
        <v>38564.639999999999</v>
      </c>
      <c r="G14" s="91"/>
      <c r="H14" s="91"/>
    </row>
    <row r="15" spans="1:9" ht="38.25" customHeight="1" x14ac:dyDescent="0.25">
      <c r="A15" s="95">
        <v>6</v>
      </c>
      <c r="B15" s="98" t="s">
        <v>112</v>
      </c>
      <c r="C15" s="98" t="s">
        <v>113</v>
      </c>
      <c r="D15" s="97" t="s">
        <v>103</v>
      </c>
      <c r="E15" s="102">
        <v>2.65</v>
      </c>
      <c r="F15" s="100">
        <f>F6*E15*F8</f>
        <v>113551.44</v>
      </c>
      <c r="G15" s="91"/>
      <c r="H15" s="91"/>
    </row>
    <row r="16" spans="1:9" ht="30" customHeight="1" x14ac:dyDescent="0.25">
      <c r="A16" s="95">
        <v>7</v>
      </c>
      <c r="B16" s="98" t="s">
        <v>114</v>
      </c>
      <c r="C16" s="98" t="s">
        <v>115</v>
      </c>
      <c r="D16" s="97" t="s">
        <v>103</v>
      </c>
      <c r="E16" s="102">
        <v>0.17</v>
      </c>
      <c r="F16" s="100">
        <f>F6*E16*F8</f>
        <v>7284.4320000000007</v>
      </c>
      <c r="G16" s="91"/>
      <c r="H16" s="91"/>
    </row>
    <row r="17" spans="1:8" ht="22.5" x14ac:dyDescent="0.25">
      <c r="A17" s="95">
        <v>8</v>
      </c>
      <c r="B17" s="98" t="s">
        <v>116</v>
      </c>
      <c r="C17" s="98" t="s">
        <v>117</v>
      </c>
      <c r="D17" s="97" t="s">
        <v>103</v>
      </c>
      <c r="E17" s="102">
        <v>0.2</v>
      </c>
      <c r="F17" s="100">
        <f>F6*E17*F8</f>
        <v>8569.9200000000019</v>
      </c>
      <c r="G17" s="91"/>
      <c r="H17" s="91"/>
    </row>
    <row r="18" spans="1:8" ht="33.75" x14ac:dyDescent="0.25">
      <c r="A18" s="95">
        <v>9</v>
      </c>
      <c r="B18" s="98" t="s">
        <v>118</v>
      </c>
      <c r="C18" s="98" t="s">
        <v>119</v>
      </c>
      <c r="D18" s="97" t="s">
        <v>103</v>
      </c>
      <c r="E18" s="102">
        <v>1.2</v>
      </c>
      <c r="F18" s="100">
        <f>F6*E18*F8</f>
        <v>51419.520000000004</v>
      </c>
      <c r="G18" s="91"/>
      <c r="H18" s="91"/>
    </row>
    <row r="19" spans="1:8" ht="33.75" x14ac:dyDescent="0.25">
      <c r="A19" s="95">
        <v>10</v>
      </c>
      <c r="B19" s="98" t="s">
        <v>120</v>
      </c>
      <c r="C19" s="98" t="s">
        <v>119</v>
      </c>
      <c r="D19" s="97" t="s">
        <v>103</v>
      </c>
      <c r="E19" s="102">
        <v>2.48</v>
      </c>
      <c r="F19" s="100">
        <f>F6*E19*F8</f>
        <v>106267.008</v>
      </c>
      <c r="G19" s="91"/>
      <c r="H19" s="91"/>
    </row>
    <row r="20" spans="1:8" ht="22.5" x14ac:dyDescent="0.25">
      <c r="A20" s="103"/>
      <c r="B20" s="135" t="s">
        <v>121</v>
      </c>
      <c r="C20" s="135"/>
      <c r="D20" s="97" t="s">
        <v>103</v>
      </c>
      <c r="E20" s="104">
        <f>SUM(E10:E19)</f>
        <v>15.4</v>
      </c>
      <c r="F20" s="104">
        <f>SUM(F10:F19)</f>
        <v>659883.84</v>
      </c>
      <c r="H20" s="91"/>
    </row>
    <row r="21" spans="1:8" ht="22.5" x14ac:dyDescent="0.25">
      <c r="A21" s="105">
        <v>11</v>
      </c>
      <c r="B21" s="106" t="s">
        <v>47</v>
      </c>
      <c r="C21" s="107"/>
      <c r="D21" s="97" t="s">
        <v>103</v>
      </c>
      <c r="E21" s="108">
        <v>0.04</v>
      </c>
      <c r="F21" s="109">
        <f>E21*F6*F8</f>
        <v>1713.9840000000004</v>
      </c>
    </row>
    <row r="22" spans="1:8" ht="22.5" x14ac:dyDescent="0.25">
      <c r="A22" s="105">
        <v>12</v>
      </c>
      <c r="B22" s="106" t="s">
        <v>122</v>
      </c>
      <c r="C22" s="110"/>
      <c r="D22" s="97" t="s">
        <v>103</v>
      </c>
      <c r="E22" s="111">
        <v>0.19</v>
      </c>
      <c r="F22" s="109">
        <f>E22*F6*F8</f>
        <v>8141.424</v>
      </c>
    </row>
    <row r="23" spans="1:8" ht="22.5" x14ac:dyDescent="0.25">
      <c r="A23" s="105">
        <v>13</v>
      </c>
      <c r="B23" s="106" t="s">
        <v>48</v>
      </c>
      <c r="C23" s="110"/>
      <c r="D23" s="97" t="s">
        <v>103</v>
      </c>
      <c r="E23" s="111">
        <v>0.55000000000000004</v>
      </c>
      <c r="F23" s="109">
        <f>E23*F6*F8</f>
        <v>23567.280000000002</v>
      </c>
    </row>
    <row r="24" spans="1:8" ht="22.5" x14ac:dyDescent="0.25">
      <c r="A24" s="112"/>
      <c r="B24" s="113"/>
      <c r="C24" s="114" t="s">
        <v>123</v>
      </c>
      <c r="D24" s="96" t="s">
        <v>103</v>
      </c>
      <c r="E24" s="115">
        <f>E20+E21+E22+E23</f>
        <v>16.18</v>
      </c>
      <c r="F24" s="115">
        <f>F20+F21+F22+F23</f>
        <v>693306.52800000005</v>
      </c>
    </row>
    <row r="25" spans="1:8" x14ac:dyDescent="0.25">
      <c r="A25" s="116"/>
      <c r="B25" s="117" t="s">
        <v>124</v>
      </c>
      <c r="C25" s="117"/>
      <c r="D25" s="118"/>
    </row>
    <row r="26" spans="1:8" x14ac:dyDescent="0.25">
      <c r="A26" s="116"/>
      <c r="B26" s="119" t="s">
        <v>125</v>
      </c>
      <c r="C26" s="136" t="s">
        <v>126</v>
      </c>
      <c r="D26" s="136"/>
      <c r="E26" s="136"/>
      <c r="F26" s="136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2022-03-23T08:46:27Z</dcterms:modified>
</cp:coreProperties>
</file>